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50395\Desktop\"/>
    </mc:Choice>
  </mc:AlternateContent>
  <workbookProtection workbookPassword="871B" lockStructure="1"/>
  <bookViews>
    <workbookView xWindow="0" yWindow="0" windowWidth="15600" windowHeight="9735" activeTab="3"/>
  </bookViews>
  <sheets>
    <sheet name="兌領單" sheetId="1" r:id="rId1"/>
    <sheet name="工作表2" sheetId="2" state="veryHidden" r:id="rId2"/>
    <sheet name="工作表3" sheetId="3" state="hidden" r:id="rId3"/>
    <sheet name="輸入區" sheetId="4" r:id="rId4"/>
    <sheet name="工作表1" sheetId="5" state="hidden" r:id="rId5"/>
  </sheets>
  <definedNames>
    <definedName name="_xlnm.Print_Area" localSheetId="0">兌領單!$A$1:$G$42</definedName>
    <definedName name="存跨">工作表2!$A$7:$A$9</definedName>
    <definedName name="跨學">工作表2!$A$12:$A$14</definedName>
    <definedName name="銷售月份">工作表2!$D$10:$D$16</definedName>
  </definedNames>
  <calcPr calcId="152511"/>
</workbook>
</file>

<file path=xl/calcChain.xml><?xml version="1.0" encoding="utf-8"?>
<calcChain xmlns="http://schemas.openxmlformats.org/spreadsheetml/2006/main">
  <c r="C2" i="2" l="1"/>
  <c r="B4" i="1" s="1"/>
  <c r="C3" i="2"/>
  <c r="B5" i="1" s="1"/>
  <c r="C1" i="2"/>
  <c r="B3" i="1" s="1"/>
  <c r="E1" i="4" l="1"/>
  <c r="I4" i="1" l="1"/>
  <c r="I3" i="1"/>
  <c r="I26" i="1"/>
  <c r="I40" i="1"/>
  <c r="F11" i="1"/>
  <c r="F9" i="1"/>
  <c r="F5" i="1"/>
  <c r="I1" i="1"/>
  <c r="F6" i="1"/>
  <c r="F4" i="1"/>
  <c r="F18" i="1" s="1"/>
  <c r="F3" i="1"/>
  <c r="F31" i="1" s="1"/>
  <c r="F32" i="1" l="1"/>
  <c r="F17" i="1"/>
  <c r="F10" i="1"/>
  <c r="F8" i="1" l="1"/>
  <c r="A2" i="2" l="1"/>
  <c r="A1" i="1" s="1"/>
  <c r="A29" i="1" l="1"/>
  <c r="A15" i="1"/>
  <c r="B33" i="1" l="1"/>
  <c r="B32" i="1"/>
  <c r="B31" i="1"/>
  <c r="B19" i="1"/>
  <c r="B18" i="1"/>
  <c r="B17" i="1"/>
  <c r="A11" i="1"/>
  <c r="A10" i="1"/>
  <c r="A9" i="1"/>
  <c r="A8" i="1"/>
  <c r="A39" i="1" l="1"/>
  <c r="A25" i="1"/>
  <c r="A38" i="1"/>
  <c r="A24" i="1"/>
  <c r="A37" i="1"/>
  <c r="A23" i="1"/>
  <c r="A36" i="1"/>
  <c r="A22" i="1"/>
  <c r="G1" i="2"/>
  <c r="H1" i="2"/>
  <c r="I1" i="2"/>
  <c r="J1" i="2"/>
  <c r="K1" i="2"/>
  <c r="L1" i="2"/>
  <c r="F1" i="2"/>
  <c r="A26" i="1" l="1"/>
  <c r="A40" i="1" s="1"/>
  <c r="F23" i="1"/>
  <c r="F37" i="1" s="1"/>
  <c r="F24" i="1"/>
  <c r="F38" i="1" s="1"/>
  <c r="F25" i="1"/>
  <c r="F39" i="1" s="1"/>
  <c r="A1" i="2" l="1"/>
  <c r="D16" i="1"/>
  <c r="B30" i="1"/>
  <c r="D30" i="1"/>
  <c r="B16" i="1"/>
  <c r="D3" i="2"/>
  <c r="D5" i="1" s="1"/>
  <c r="D2" i="2"/>
  <c r="D4" i="1" s="1"/>
  <c r="D1" i="2"/>
  <c r="D3" i="1" s="1"/>
  <c r="D17" i="1" l="1"/>
  <c r="F22" i="1"/>
  <c r="F36" i="1"/>
  <c r="F2" i="1" l="1"/>
  <c r="F16" i="1" l="1"/>
  <c r="F30" i="1"/>
  <c r="A32" i="1"/>
  <c r="A33" i="1"/>
  <c r="A31" i="1"/>
  <c r="A18" i="1"/>
  <c r="A19" i="1"/>
  <c r="A17" i="1"/>
  <c r="F34" i="1" l="1"/>
  <c r="F33" i="1"/>
  <c r="F20" i="1"/>
  <c r="F19" i="1"/>
  <c r="D18" i="1"/>
  <c r="D32" i="1" l="1"/>
  <c r="D31" i="1"/>
  <c r="D19" i="1"/>
  <c r="D4" i="2"/>
  <c r="E3" i="2" s="1"/>
  <c r="D33" i="1" l="1"/>
  <c r="D5" i="2"/>
  <c r="H3" i="2" l="1"/>
  <c r="L3" i="2"/>
  <c r="I3" i="2"/>
  <c r="F3" i="2"/>
  <c r="J3" i="2"/>
  <c r="G3" i="2"/>
  <c r="K3" i="2"/>
  <c r="F4" i="2" l="1"/>
  <c r="B6" i="1" s="1"/>
  <c r="B34" i="1" l="1"/>
  <c r="B20" i="1"/>
</calcChain>
</file>

<file path=xl/comments1.xml><?xml version="1.0" encoding="utf-8"?>
<comments xmlns="http://schemas.openxmlformats.org/spreadsheetml/2006/main">
  <authors>
    <author>林瑞發</author>
  </authors>
  <commentList>
    <comment ref="C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請輸入200元券張數</t>
        </r>
      </text>
    </comment>
    <comment ref="C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請輸入500元券張數</t>
        </r>
      </text>
    </comment>
    <comment ref="C6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請輸入1,000元券張數</t>
        </r>
      </text>
    </comment>
    <comment ref="C8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請輸入營業人名稱</t>
        </r>
      </text>
    </comment>
    <comment ref="C9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請輸入營利事業統一編號</t>
        </r>
      </text>
    </comment>
    <comment ref="C10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請輸入負責人姓名</t>
        </r>
      </text>
    </comment>
    <comment ref="C11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請輸入連絡電話</t>
        </r>
      </text>
    </comment>
    <comment ref="C13" authorId="0" shapeId="0">
      <text>
        <r>
          <rPr>
            <b/>
            <sz val="9"/>
            <color indexed="81"/>
            <rFont val="細明體"/>
            <family val="3"/>
            <charset val="136"/>
          </rPr>
          <t>無須選填，列印後再人工勾選</t>
        </r>
      </text>
    </comment>
    <comment ref="C1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請輸入銀行名稱</t>
        </r>
      </text>
    </comment>
    <comment ref="C1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請輸入分行名稱</t>
        </r>
      </text>
    </comment>
    <comment ref="C16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請輸入存款帳號</t>
        </r>
      </text>
    </comment>
    <comment ref="C17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請輸入存款戶名</t>
        </r>
      </text>
    </comment>
    <comment ref="C19" authorId="0" shapeId="0">
      <text>
        <r>
          <rPr>
            <b/>
            <sz val="9"/>
            <color indexed="81"/>
            <rFont val="細明體"/>
            <family val="3"/>
            <charset val="136"/>
          </rPr>
          <t>無須選填，列印後再人工勾選</t>
        </r>
      </text>
    </comment>
    <comment ref="C20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請輸入代理人姓名</t>
        </r>
      </text>
    </comment>
    <comment ref="C21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請輸入代理人身分證字號</t>
        </r>
      </text>
    </comment>
    <comment ref="C22" authorId="0" shapeId="0">
      <text>
        <r>
          <rPr>
            <b/>
            <sz val="9"/>
            <color indexed="81"/>
            <rFont val="細明體"/>
            <family val="3"/>
            <charset val="136"/>
          </rPr>
          <t>請輸入聯絡電話</t>
        </r>
      </text>
    </comment>
  </commentList>
</comments>
</file>

<file path=xl/sharedStrings.xml><?xml version="1.0" encoding="utf-8"?>
<sst xmlns="http://schemas.openxmlformats.org/spreadsheetml/2006/main" count="62" uniqueCount="56">
  <si>
    <t>電腦認證欄</t>
  </si>
  <si>
    <t>張</t>
    <phoneticPr fontId="8" type="noConversion"/>
  </si>
  <si>
    <t>兌付金融機構傳票聯</t>
    <phoneticPr fontId="8" type="noConversion"/>
  </si>
  <si>
    <t>第一聯</t>
    <phoneticPr fontId="8" type="noConversion"/>
  </si>
  <si>
    <t>附件</t>
    <phoneticPr fontId="8" type="noConversion"/>
  </si>
  <si>
    <t>第二聯</t>
    <phoneticPr fontId="8" type="noConversion"/>
  </si>
  <si>
    <r>
      <rPr>
        <b/>
        <sz val="11"/>
        <color theme="1"/>
        <rFont val="標楷體"/>
        <family val="4"/>
        <charset val="136"/>
      </rPr>
      <t>總計</t>
    </r>
    <r>
      <rPr>
        <b/>
        <sz val="9"/>
        <color theme="1"/>
        <rFont val="標楷體"/>
        <family val="4"/>
        <charset val="136"/>
      </rPr>
      <t>(新臺幣)</t>
    </r>
    <phoneticPr fontId="8" type="noConversion"/>
  </si>
  <si>
    <r>
      <rPr>
        <b/>
        <sz val="11"/>
        <color theme="1"/>
        <rFont val="標楷體"/>
        <family val="4"/>
        <charset val="136"/>
      </rPr>
      <t>總計</t>
    </r>
    <r>
      <rPr>
        <b/>
        <sz val="9"/>
        <color theme="1"/>
        <rFont val="標楷體"/>
        <family val="4"/>
        <charset val="136"/>
      </rPr>
      <t>(新臺幣)</t>
    </r>
    <phoneticPr fontId="8" type="noConversion"/>
  </si>
  <si>
    <t>存跨</t>
    <phoneticPr fontId="8" type="noConversion"/>
  </si>
  <si>
    <t>仟</t>
    <phoneticPr fontId="8" type="noConversion"/>
  </si>
  <si>
    <t>佰</t>
    <phoneticPr fontId="8" type="noConversion"/>
  </si>
  <si>
    <t>拾</t>
    <phoneticPr fontId="8" type="noConversion"/>
  </si>
  <si>
    <t>萬</t>
    <phoneticPr fontId="8" type="noConversion"/>
  </si>
  <si>
    <t>仟</t>
    <phoneticPr fontId="8" type="noConversion"/>
  </si>
  <si>
    <t>億</t>
    <phoneticPr fontId="8" type="noConversion"/>
  </si>
  <si>
    <t>張數</t>
    <phoneticPr fontId="8" type="noConversion"/>
  </si>
  <si>
    <t>200元</t>
    <phoneticPr fontId="8" type="noConversion"/>
  </si>
  <si>
    <t>500元</t>
    <phoneticPr fontId="8" type="noConversion"/>
  </si>
  <si>
    <t>1,000元</t>
    <phoneticPr fontId="8" type="noConversion"/>
  </si>
  <si>
    <t>合 計 金  額</t>
    <phoneticPr fontId="8" type="noConversion"/>
  </si>
  <si>
    <t>跨學</t>
    <phoneticPr fontId="8" type="noConversion"/>
  </si>
  <si>
    <t xml:space="preserve">       張數
面額 </t>
    <phoneticPr fontId="8" type="noConversion"/>
  </si>
  <si>
    <t xml:space="preserve">      張數
面額 </t>
    <phoneticPr fontId="8" type="noConversion"/>
  </si>
  <si>
    <t xml:space="preserve">      張數
面額 </t>
    <phoneticPr fontId="8" type="noConversion"/>
  </si>
  <si>
    <t>第三聯 兌領人收執聯</t>
    <phoneticPr fontId="8" type="noConversion"/>
  </si>
  <si>
    <r>
      <rPr>
        <b/>
        <sz val="8"/>
        <color theme="1"/>
        <rFont val="新細明體"/>
        <family val="1"/>
        <charset val="136"/>
      </rPr>
      <t>【</t>
    </r>
    <r>
      <rPr>
        <b/>
        <sz val="8"/>
        <color theme="1"/>
        <rFont val="標楷體"/>
        <family val="4"/>
        <charset val="136"/>
      </rPr>
      <t>由代理人辦理跨行匯款者，請填寫代理人資料</t>
    </r>
    <r>
      <rPr>
        <b/>
        <sz val="8"/>
        <color theme="1"/>
        <rFont val="新細明體"/>
        <family val="1"/>
        <charset val="136"/>
      </rPr>
      <t>】</t>
    </r>
    <phoneticPr fontId="8" type="noConversion"/>
  </si>
  <si>
    <r>
      <rPr>
        <b/>
        <u/>
        <sz val="10"/>
        <color theme="1"/>
        <rFont val="標楷體"/>
        <family val="4"/>
        <charset val="136"/>
      </rPr>
      <t>上列營業人資料得蓋發票章替代，無法涵蓋上列資料部分，須補填齊全</t>
    </r>
    <r>
      <rPr>
        <b/>
        <sz val="10"/>
        <color theme="1"/>
        <rFont val="標楷體"/>
        <family val="4"/>
        <charset val="136"/>
      </rPr>
      <t xml:space="preserve">  覆核       經辦      AA-110  11010版</t>
    </r>
    <phoneticPr fontId="8" type="noConversion"/>
  </si>
  <si>
    <t>500券</t>
    <phoneticPr fontId="8" type="noConversion"/>
  </si>
  <si>
    <t>1000券</t>
    <phoneticPr fontId="8" type="noConversion"/>
  </si>
  <si>
    <t>200券</t>
    <phoneticPr fontId="8" type="noConversion"/>
  </si>
  <si>
    <t>營利事業統一編號</t>
    <phoneticPr fontId="8" type="noConversion"/>
  </si>
  <si>
    <t>負責人姓名</t>
    <phoneticPr fontId="8" type="noConversion"/>
  </si>
  <si>
    <t>聯絡電話</t>
    <phoneticPr fontId="8" type="noConversion"/>
  </si>
  <si>
    <t>兌領營業人名稱</t>
    <phoneticPr fontId="8" type="noConversion"/>
  </si>
  <si>
    <t>類別</t>
    <phoneticPr fontId="8" type="noConversion"/>
  </si>
  <si>
    <t>類別</t>
    <phoneticPr fontId="8" type="noConversion"/>
  </si>
  <si>
    <r>
      <rPr>
        <sz val="12"/>
        <color theme="1"/>
        <rFont val="新細明體"/>
        <family val="1"/>
        <charset val="136"/>
      </rPr>
      <t>▓</t>
    </r>
    <r>
      <rPr>
        <sz val="12"/>
        <color theme="1"/>
        <rFont val="新細明體"/>
        <family val="1"/>
        <charset val="136"/>
        <scheme val="minor"/>
      </rPr>
      <t>存入本行(3+4)□跨行匯款(全填)</t>
    </r>
    <phoneticPr fontId="8" type="noConversion"/>
  </si>
  <si>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新細明體"/>
        <family val="1"/>
        <charset val="136"/>
        <scheme val="minor"/>
      </rPr>
      <t>存入本行(3+4)▓跨行匯款(全填)</t>
    </r>
    <r>
      <rPr>
        <sz val="12"/>
        <color theme="1"/>
        <rFont val="新細明體"/>
        <family val="2"/>
        <charset val="136"/>
        <scheme val="minor"/>
      </rPr>
      <t/>
    </r>
    <phoneticPr fontId="8" type="noConversion"/>
  </si>
  <si>
    <t>▓跨行匯款(全填)□繳學雜費(a+c)</t>
    <phoneticPr fontId="8" type="noConversion"/>
  </si>
  <si>
    <t>□跨行匯款(全填)▓繳學雜費(a+c)</t>
    <phoneticPr fontId="8" type="noConversion"/>
  </si>
  <si>
    <t>a.代理人姓名</t>
    <phoneticPr fontId="8" type="noConversion"/>
  </si>
  <si>
    <t>b.身分證統一編號</t>
    <phoneticPr fontId="8" type="noConversion"/>
  </si>
  <si>
    <t>c.聯絡電話</t>
    <phoneticPr fontId="8" type="noConversion"/>
  </si>
  <si>
    <t xml:space="preserve">   1.解款銀行</t>
    <phoneticPr fontId="8" type="noConversion"/>
  </si>
  <si>
    <t xml:space="preserve">   2.分支單位</t>
    <phoneticPr fontId="8" type="noConversion"/>
  </si>
  <si>
    <t xml:space="preserve">   3.帳  號</t>
    <phoneticPr fontId="8" type="noConversion"/>
  </si>
  <si>
    <t xml:space="preserve">   4.戶  名</t>
    <phoneticPr fontId="8" type="noConversion"/>
  </si>
  <si>
    <r>
      <rPr>
        <b/>
        <u/>
        <sz val="12"/>
        <color theme="1"/>
        <rFont val="微軟正黑體"/>
        <family val="2"/>
        <charset val="136"/>
      </rPr>
      <t>「存入本行帳戶者」</t>
    </r>
    <r>
      <rPr>
        <b/>
        <sz val="12"/>
        <color theme="1"/>
        <rFont val="微軟正黑體"/>
        <family val="2"/>
        <charset val="136"/>
      </rPr>
      <t>，</t>
    </r>
    <r>
      <rPr>
        <b/>
        <sz val="14"/>
        <color rgb="FFFF0000"/>
        <rFont val="微軟正黑體"/>
        <family val="2"/>
        <charset val="136"/>
      </rPr>
      <t>免填</t>
    </r>
    <r>
      <rPr>
        <b/>
        <sz val="12"/>
        <color theme="1"/>
        <rFont val="微軟正黑體"/>
        <family val="2"/>
        <charset val="136"/>
      </rPr>
      <t>左邊綠底欄位</t>
    </r>
    <phoneticPr fontId="8" type="noConversion"/>
  </si>
  <si>
    <r>
      <t>請於下方欄位輸入兌領資料，將自動帶入兌領單，
資料填好後，請點選右方「</t>
    </r>
    <r>
      <rPr>
        <b/>
        <u/>
        <sz val="12"/>
        <color theme="1"/>
        <rFont val="微軟正黑體"/>
        <family val="2"/>
        <charset val="136"/>
      </rPr>
      <t>前往兌領單</t>
    </r>
    <r>
      <rPr>
        <b/>
        <sz val="12"/>
        <color theme="1"/>
        <rFont val="微軟正黑體"/>
        <family val="2"/>
        <charset val="136"/>
      </rPr>
      <t>」</t>
    </r>
    <phoneticPr fontId="8" type="noConversion"/>
  </si>
  <si>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新細明體"/>
        <family val="1"/>
        <charset val="136"/>
        <scheme val="minor"/>
      </rPr>
      <t>存入本行(3+3)□跨行匯款(全填)</t>
    </r>
    <r>
      <rPr>
        <sz val="12"/>
        <color theme="1"/>
        <rFont val="細明體"/>
        <family val="2"/>
        <charset val="136"/>
      </rPr>
      <t/>
    </r>
    <phoneticPr fontId="8" type="noConversion"/>
  </si>
  <si>
    <t>□跨行匯款(全填)□繳學雜費(a+c)</t>
  </si>
  <si>
    <t>□跨行匯款(全填)□繳學雜費(a+c)</t>
    <phoneticPr fontId="8" type="noConversion"/>
  </si>
  <si>
    <r>
      <t>□存入本行(3+4)□跨行匯款(全填)</t>
    </r>
    <r>
      <rPr>
        <sz val="12"/>
        <color theme="1"/>
        <rFont val="細明體"/>
        <family val="2"/>
        <charset val="136"/>
      </rPr>
      <t/>
    </r>
    <phoneticPr fontId="8" type="noConversion"/>
  </si>
  <si>
    <t>兌付金融機構留底聯</t>
    <phoneticPr fontId="8" type="noConversion"/>
  </si>
  <si>
    <r>
      <t xml:space="preserve">電腦認證欄
                          </t>
    </r>
    <r>
      <rPr>
        <sz val="28"/>
        <color theme="1"/>
        <rFont val="標楷體"/>
        <family val="4"/>
        <charset val="136"/>
      </rPr>
      <t xml:space="preserve"> </t>
    </r>
    <r>
      <rPr>
        <b/>
        <u/>
        <sz val="30"/>
        <color theme="0" tint="-0.34998626667073579"/>
        <rFont val="標楷體"/>
        <family val="4"/>
        <charset val="136"/>
      </rPr>
      <t>兌領人收執聯</t>
    </r>
    <phoneticPr fontId="8" type="noConversion"/>
  </si>
  <si>
    <r>
      <t xml:space="preserve">電腦認證欄
                     </t>
    </r>
    <r>
      <rPr>
        <b/>
        <u/>
        <sz val="30"/>
        <color theme="0" tint="-0.34998626667073579"/>
        <rFont val="標楷體"/>
        <family val="4"/>
        <charset val="136"/>
      </rPr>
      <t>兌付金融機構留底聯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</si>
</sst>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[DBNum2][$-404]General"/>
    <numFmt numFmtId="178" formatCode="#,##0_ ;\-#,##0_ ;0_ "/>
    <numFmt numFmtId="179" formatCode="#,##0_ &quot;張&quot;;0_ &quot;張&quot;"/>
  </numFmts>
  <fonts count="3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2"/>
      <charset val="136"/>
    </font>
    <font>
      <b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.5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vertAlign val="superscript"/>
      <sz val="14"/>
      <color theme="1"/>
      <name val="標楷體"/>
      <family val="4"/>
      <charset val="136"/>
    </font>
    <font>
      <sz val="12"/>
      <color rgb="FF4D5156"/>
      <name val="細明體"/>
      <family val="3"/>
      <charset val="136"/>
    </font>
    <font>
      <b/>
      <sz val="12"/>
      <color theme="1"/>
      <name val="外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b/>
      <u/>
      <sz val="10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b/>
      <sz val="8"/>
      <color theme="1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b/>
      <sz val="9"/>
      <color indexed="81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b/>
      <u/>
      <sz val="12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u/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12"/>
      <color theme="1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28"/>
      <color theme="1"/>
      <name val="標楷體"/>
      <family val="4"/>
      <charset val="136"/>
    </font>
    <font>
      <b/>
      <u/>
      <sz val="30"/>
      <color theme="0" tint="-0.34998626667073579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distributed" wrapText="1"/>
      <protection locked="0"/>
    </xf>
    <xf numFmtId="0" fontId="10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 hidden="1"/>
    </xf>
    <xf numFmtId="177" fontId="0" fillId="0" borderId="1" xfId="0" applyNumberFormat="1" applyBorder="1" applyAlignment="1" applyProtection="1">
      <alignment horizontal="center" vertical="center"/>
      <protection locked="0" hidden="1"/>
    </xf>
    <xf numFmtId="177" fontId="0" fillId="0" borderId="0" xfId="0" applyNumberFormat="1" applyFont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distributed" wrapText="1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distributed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4" fillId="0" borderId="0" xfId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horizontal="justify" vertical="center"/>
      <protection hidden="1"/>
    </xf>
    <xf numFmtId="0" fontId="14" fillId="0" borderId="10" xfId="0" applyFont="1" applyBorder="1" applyAlignment="1" applyProtection="1">
      <alignment horizontal="justify" vertical="center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 wrapText="1"/>
      <protection hidden="1"/>
    </xf>
    <xf numFmtId="0" fontId="24" fillId="0" borderId="0" xfId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4" fillId="0" borderId="3" xfId="0" applyFont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left" vertical="center"/>
      <protection locked="0"/>
    </xf>
    <xf numFmtId="49" fontId="30" fillId="0" borderId="1" xfId="0" applyNumberFormat="1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" xfId="0" applyFont="1" applyBorder="1" applyProtection="1">
      <alignment vertical="center"/>
      <protection locked="0"/>
    </xf>
    <xf numFmtId="0" fontId="30" fillId="0" borderId="0" xfId="0" applyFont="1" applyProtection="1">
      <alignment vertical="center"/>
    </xf>
    <xf numFmtId="0" fontId="31" fillId="0" borderId="0" xfId="1" applyFont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left" vertical="center"/>
    </xf>
    <xf numFmtId="0" fontId="32" fillId="2" borderId="1" xfId="0" applyFont="1" applyFill="1" applyBorder="1" applyAlignment="1" applyProtection="1">
      <alignment horizontal="left" vertical="center"/>
    </xf>
    <xf numFmtId="0" fontId="26" fillId="0" borderId="0" xfId="0" applyFo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24" fillId="0" borderId="0" xfId="1" applyAlignment="1" applyProtection="1">
      <alignment horizontal="center" vertical="center"/>
      <protection locked="0" hidden="1"/>
    </xf>
    <xf numFmtId="178" fontId="0" fillId="0" borderId="0" xfId="0" applyNumberFormat="1" applyAlignment="1" applyProtection="1">
      <alignment horizontal="right" vertical="center"/>
      <protection locked="0" hidden="1"/>
    </xf>
    <xf numFmtId="178" fontId="0" fillId="0" borderId="0" xfId="0" applyNumberFormat="1" applyProtection="1">
      <alignment vertical="center"/>
      <protection locked="0" hidden="1"/>
    </xf>
    <xf numFmtId="0" fontId="32" fillId="4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left" vertical="center"/>
    </xf>
    <xf numFmtId="0" fontId="30" fillId="4" borderId="1" xfId="0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179" fontId="30" fillId="0" borderId="1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right" vertical="center" indent="2"/>
      <protection hidden="1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distributed" vertical="center"/>
      <protection hidden="1"/>
    </xf>
    <xf numFmtId="0" fontId="6" fillId="0" borderId="7" xfId="0" applyFont="1" applyBorder="1" applyAlignment="1" applyProtection="1">
      <alignment horizontal="distributed" vertical="center"/>
      <protection hidden="1"/>
    </xf>
    <xf numFmtId="0" fontId="6" fillId="0" borderId="4" xfId="0" applyFont="1" applyBorder="1" applyAlignment="1" applyProtection="1">
      <alignment horizontal="distributed" vertical="center"/>
      <protection hidden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top"/>
    </xf>
    <xf numFmtId="0" fontId="13" fillId="0" borderId="7" xfId="0" applyFont="1" applyBorder="1" applyAlignment="1" applyProtection="1">
      <alignment vertical="top"/>
    </xf>
    <xf numFmtId="0" fontId="13" fillId="0" borderId="4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178" fontId="14" fillId="0" borderId="1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distributed" vertical="distributed"/>
      <protection hidden="1"/>
    </xf>
    <xf numFmtId="0" fontId="6" fillId="0" borderId="7" xfId="0" applyFont="1" applyBorder="1" applyAlignment="1" applyProtection="1">
      <alignment horizontal="distributed" vertical="distributed"/>
      <protection hidden="1"/>
    </xf>
    <xf numFmtId="0" fontId="6" fillId="0" borderId="4" xfId="0" applyFont="1" applyBorder="1" applyAlignment="1" applyProtection="1">
      <alignment horizontal="distributed" vertical="distributed"/>
      <protection hidden="1"/>
    </xf>
    <xf numFmtId="0" fontId="13" fillId="0" borderId="2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178" fontId="14" fillId="0" borderId="2" xfId="0" applyNumberFormat="1" applyFont="1" applyBorder="1" applyAlignment="1" applyProtection="1">
      <alignment horizontal="center" vertical="center"/>
      <protection hidden="1"/>
    </xf>
    <xf numFmtId="178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63499</xdr:rowOff>
    </xdr:from>
    <xdr:to>
      <xdr:col>3</xdr:col>
      <xdr:colOff>78092</xdr:colOff>
      <xdr:row>0</xdr:row>
      <xdr:rowOff>351499</xdr:rowOff>
    </xdr:to>
    <xdr:pic>
      <xdr:nvPicPr>
        <xdr:cNvPr id="7" name="圖片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3499"/>
          <a:ext cx="1689436" cy="28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438150</xdr:colOff>
      <xdr:row>12</xdr:row>
      <xdr:rowOff>209550</xdr:rowOff>
    </xdr:from>
    <xdr:to>
      <xdr:col>15</xdr:col>
      <xdr:colOff>381000</xdr:colOff>
      <xdr:row>13</xdr:row>
      <xdr:rowOff>0</xdr:rowOff>
    </xdr:to>
    <xdr:sp macro="" textlink="">
      <xdr:nvSpPr>
        <xdr:cNvPr id="3" name="矩形 7"/>
        <xdr:cNvSpPr>
          <a:spLocks noChangeArrowheads="1"/>
        </xdr:cNvSpPr>
      </xdr:nvSpPr>
      <xdr:spPr bwMode="auto">
        <a:xfrm>
          <a:off x="9572625" y="4314825"/>
          <a:ext cx="2000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prstDash val="dash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138868</xdr:colOff>
      <xdr:row>8</xdr:row>
      <xdr:rowOff>39562</xdr:rowOff>
    </xdr:from>
    <xdr:to>
      <xdr:col>4</xdr:col>
      <xdr:colOff>1706966</xdr:colOff>
      <xdr:row>11</xdr:row>
      <xdr:rowOff>50562</xdr:rowOff>
    </xdr:to>
    <xdr:sp macro="" textlink="">
      <xdr:nvSpPr>
        <xdr:cNvPr id="9" name="矩形 1"/>
        <xdr:cNvSpPr>
          <a:spLocks noChangeArrowheads="1"/>
        </xdr:cNvSpPr>
      </xdr:nvSpPr>
      <xdr:spPr bwMode="auto">
        <a:xfrm>
          <a:off x="2594938" y="3343771"/>
          <a:ext cx="1568098" cy="938652"/>
        </a:xfrm>
        <a:prstGeom prst="rect">
          <a:avLst/>
        </a:prstGeom>
        <a:noFill/>
        <a:ln w="12700">
          <a:solidFill>
            <a:srgbClr val="80808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ysClr val="windowText" lastClr="000000"/>
              </a:solidFill>
              <a:latin typeface="標楷體"/>
              <a:ea typeface="標楷體"/>
            </a:rPr>
            <a:t>統一發票專用章</a:t>
          </a:r>
          <a:endParaRPr lang="zh-TW" altLang="en-US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167215</xdr:colOff>
      <xdr:row>14</xdr:row>
      <xdr:rowOff>42334</xdr:rowOff>
    </xdr:from>
    <xdr:to>
      <xdr:col>3</xdr:col>
      <xdr:colOff>92907</xdr:colOff>
      <xdr:row>14</xdr:row>
      <xdr:rowOff>330334</xdr:rowOff>
    </xdr:to>
    <xdr:pic>
      <xdr:nvPicPr>
        <xdr:cNvPr id="6" name="圖片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5" y="4857751"/>
          <a:ext cx="1798942" cy="28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218389</xdr:colOff>
      <xdr:row>22</xdr:row>
      <xdr:rowOff>75962</xdr:rowOff>
    </xdr:from>
    <xdr:to>
      <xdr:col>4</xdr:col>
      <xdr:colOff>1786487</xdr:colOff>
      <xdr:row>25</xdr:row>
      <xdr:rowOff>86962</xdr:rowOff>
    </xdr:to>
    <xdr:sp macro="" textlink="">
      <xdr:nvSpPr>
        <xdr:cNvPr id="10" name="矩形 1"/>
        <xdr:cNvSpPr>
          <a:spLocks noChangeArrowheads="1"/>
        </xdr:cNvSpPr>
      </xdr:nvSpPr>
      <xdr:spPr bwMode="auto">
        <a:xfrm>
          <a:off x="2674459" y="8283475"/>
          <a:ext cx="1568098" cy="938653"/>
        </a:xfrm>
        <a:prstGeom prst="rect">
          <a:avLst/>
        </a:prstGeom>
        <a:noFill/>
        <a:ln w="12700">
          <a:solidFill>
            <a:srgbClr val="80808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ysClr val="windowText" lastClr="000000"/>
              </a:solidFill>
              <a:latin typeface="標楷體"/>
              <a:ea typeface="標楷體"/>
            </a:rPr>
            <a:t>統一發票專用章</a:t>
          </a:r>
          <a:endParaRPr lang="zh-TW" altLang="en-US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28</xdr:row>
      <xdr:rowOff>59267</xdr:rowOff>
    </xdr:from>
    <xdr:to>
      <xdr:col>3</xdr:col>
      <xdr:colOff>39992</xdr:colOff>
      <xdr:row>28</xdr:row>
      <xdr:rowOff>347267</xdr:rowOff>
    </xdr:to>
    <xdr:pic>
      <xdr:nvPicPr>
        <xdr:cNvPr id="11" name="圖片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690100"/>
          <a:ext cx="1798942" cy="28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220131</xdr:colOff>
      <xdr:row>36</xdr:row>
      <xdr:rowOff>9930</xdr:rowOff>
    </xdr:from>
    <xdr:to>
      <xdr:col>4</xdr:col>
      <xdr:colOff>1778485</xdr:colOff>
      <xdr:row>39</xdr:row>
      <xdr:rowOff>19826</xdr:rowOff>
    </xdr:to>
    <xdr:sp macro="" textlink="">
      <xdr:nvSpPr>
        <xdr:cNvPr id="13" name="矩形 1"/>
        <xdr:cNvSpPr>
          <a:spLocks noChangeArrowheads="1"/>
        </xdr:cNvSpPr>
      </xdr:nvSpPr>
      <xdr:spPr bwMode="auto">
        <a:xfrm>
          <a:off x="2676201" y="13103078"/>
          <a:ext cx="1558354" cy="937548"/>
        </a:xfrm>
        <a:prstGeom prst="rect">
          <a:avLst/>
        </a:prstGeom>
        <a:noFill/>
        <a:ln w="12700">
          <a:solidFill>
            <a:srgbClr val="80808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ysClr val="windowText" lastClr="000000"/>
              </a:solidFill>
              <a:latin typeface="標楷體"/>
              <a:ea typeface="標楷體"/>
            </a:rPr>
            <a:t>統一發票專用章</a:t>
          </a:r>
          <a:endParaRPr lang="zh-TW" altLang="en-US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16667</xdr:colOff>
      <xdr:row>21</xdr:row>
      <xdr:rowOff>98426</xdr:rowOff>
    </xdr:from>
    <xdr:to>
      <xdr:col>7</xdr:col>
      <xdr:colOff>312</xdr:colOff>
      <xdr:row>26</xdr:row>
      <xdr:rowOff>101603</xdr:rowOff>
    </xdr:to>
    <xdr:pic>
      <xdr:nvPicPr>
        <xdr:cNvPr id="14" name="圖片 13" descr="文字方塊: 第二聯 兌 付 金 融 機 構 留 底 聯   (併同日終兌付日報表保管)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6" t="57883" r="36537"/>
        <a:stretch/>
      </xdr:blipFill>
      <xdr:spPr bwMode="auto">
        <a:xfrm>
          <a:off x="7379492" y="7899401"/>
          <a:ext cx="278920" cy="16033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21167</xdr:colOff>
      <xdr:row>1</xdr:row>
      <xdr:rowOff>21167</xdr:rowOff>
    </xdr:from>
    <xdr:to>
      <xdr:col>1</xdr:col>
      <xdr:colOff>10583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21167" y="529167"/>
          <a:ext cx="1026583" cy="423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15</xdr:row>
      <xdr:rowOff>21167</xdr:rowOff>
    </xdr:from>
    <xdr:to>
      <xdr:col>1</xdr:col>
      <xdr:colOff>10583</xdr:colOff>
      <xdr:row>16</xdr:row>
      <xdr:rowOff>0</xdr:rowOff>
    </xdr:to>
    <xdr:cxnSp macro="">
      <xdr:nvCxnSpPr>
        <xdr:cNvPr id="16" name="直線接點 15"/>
        <xdr:cNvCxnSpPr/>
      </xdr:nvCxnSpPr>
      <xdr:spPr>
        <a:xfrm>
          <a:off x="21167" y="529167"/>
          <a:ext cx="973666" cy="486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29</xdr:row>
      <xdr:rowOff>21167</xdr:rowOff>
    </xdr:from>
    <xdr:to>
      <xdr:col>1</xdr:col>
      <xdr:colOff>10583</xdr:colOff>
      <xdr:row>30</xdr:row>
      <xdr:rowOff>0</xdr:rowOff>
    </xdr:to>
    <xdr:cxnSp macro="">
      <xdr:nvCxnSpPr>
        <xdr:cNvPr id="17" name="直線接點 16"/>
        <xdr:cNvCxnSpPr/>
      </xdr:nvCxnSpPr>
      <xdr:spPr>
        <a:xfrm>
          <a:off x="21167" y="5217584"/>
          <a:ext cx="973666" cy="359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0"/>
  </sheetPr>
  <dimension ref="A1:K42"/>
  <sheetViews>
    <sheetView showZeros="0" view="pageBreakPreview" zoomScale="90" zoomScaleNormal="100" zoomScaleSheetLayoutView="90" workbookViewId="0">
      <selection activeCell="I1" sqref="I1"/>
    </sheetView>
  </sheetViews>
  <sheetFormatPr defaultColWidth="9" defaultRowHeight="16.5" x14ac:dyDescent="0.25"/>
  <cols>
    <col min="1" max="1" width="12.875" style="2" customWidth="1"/>
    <col min="2" max="3" width="5.875" style="2" customWidth="1"/>
    <col min="4" max="4" width="9.625" style="2" customWidth="1"/>
    <col min="5" max="5" width="27.625" style="2" customWidth="1"/>
    <col min="6" max="6" width="34.75" style="2" customWidth="1"/>
    <col min="7" max="7" width="3.875" style="1" customWidth="1"/>
    <col min="8" max="8" width="4.5" style="12" customWidth="1"/>
    <col min="9" max="9" width="15" style="36" customWidth="1"/>
    <col min="10" max="10" width="28.875" style="2" customWidth="1"/>
    <col min="11" max="16384" width="9" style="2"/>
  </cols>
  <sheetData>
    <row r="1" spans="1:11" ht="30" customHeight="1" x14ac:dyDescent="0.25">
      <c r="A1" s="93" t="str">
        <f>工作表2!$A$2</f>
        <v>振興五倍券兌領單(代傳票) 兌付日期：   年   月   日</v>
      </c>
      <c r="B1" s="93"/>
      <c r="C1" s="93"/>
      <c r="D1" s="93"/>
      <c r="E1" s="93"/>
      <c r="F1" s="93"/>
      <c r="G1" s="93"/>
      <c r="I1" s="59" t="str">
        <f>HYPERLINK("#輸入區!d1","前往輸入區")</f>
        <v>前往輸入區</v>
      </c>
    </row>
    <row r="2" spans="1:11" ht="30" customHeight="1" x14ac:dyDescent="0.25">
      <c r="A2" s="28" t="s">
        <v>22</v>
      </c>
      <c r="B2" s="101" t="s">
        <v>15</v>
      </c>
      <c r="C2" s="102"/>
      <c r="D2" s="96" t="s">
        <v>19</v>
      </c>
      <c r="E2" s="96"/>
      <c r="F2" s="43" t="str">
        <f>輸入區!C13</f>
        <v>□存入本行(3+4)□跨行匯款(全填)</v>
      </c>
      <c r="G2" s="94" t="s">
        <v>3</v>
      </c>
    </row>
    <row r="3" spans="1:11" ht="21.95" customHeight="1" x14ac:dyDescent="0.25">
      <c r="A3" s="11" t="s">
        <v>16</v>
      </c>
      <c r="B3" s="103">
        <f>IF(工作表2!$C1&gt;=0,工作表2!$C1,工作表2!$C1)</f>
        <v>0</v>
      </c>
      <c r="C3" s="103"/>
      <c r="D3" s="97">
        <f>IF(工作表2!$D1&gt;=0,工作表2!$D1,工作表2!$D1)</f>
        <v>0</v>
      </c>
      <c r="E3" s="97"/>
      <c r="F3" s="44" t="str">
        <f>"(1)解款銀行:"&amp;輸入區!$C$14</f>
        <v>(1)解款銀行:</v>
      </c>
      <c r="G3" s="94"/>
      <c r="I3" s="48" t="str">
        <f>HYPERLINK("#兌領單!A27","前往第二頁")</f>
        <v>前往第二頁</v>
      </c>
    </row>
    <row r="4" spans="1:11" ht="21.95" customHeight="1" x14ac:dyDescent="0.25">
      <c r="A4" s="11" t="s">
        <v>17</v>
      </c>
      <c r="B4" s="103">
        <f>IF(工作表2!$C2&gt;=0,工作表2!$C2,工作表2!$C2)</f>
        <v>0</v>
      </c>
      <c r="C4" s="103"/>
      <c r="D4" s="97">
        <f>IF(工作表2!$D2&gt;=0,工作表2!$D2,工作表2!$D2)</f>
        <v>0</v>
      </c>
      <c r="E4" s="97"/>
      <c r="F4" s="45" t="str">
        <f>"(2)分支單位:"&amp;輸入區!$C$15</f>
        <v>(2)分支單位:</v>
      </c>
      <c r="G4" s="94"/>
      <c r="I4" s="48" t="str">
        <f>HYPERLINK("#兌領單!A42","前往第三頁")</f>
        <v>前往第三頁</v>
      </c>
    </row>
    <row r="5" spans="1:11" ht="21.95" customHeight="1" x14ac:dyDescent="0.25">
      <c r="A5" s="11" t="s">
        <v>18</v>
      </c>
      <c r="B5" s="103">
        <f>IF(工作表2!$C3&gt;=0,工作表2!$C3,工作表2!$C3)</f>
        <v>0</v>
      </c>
      <c r="C5" s="103"/>
      <c r="D5" s="97">
        <f>IF(工作表2!$D3&gt;=0,工作表2!$D3,工作表2!$D3)</f>
        <v>0</v>
      </c>
      <c r="E5" s="97"/>
      <c r="F5" s="46" t="str">
        <f>"(3)帳  號:"&amp;輸入區!$C$16</f>
        <v>(3)帳  號:</v>
      </c>
      <c r="G5" s="95" t="s">
        <v>2</v>
      </c>
    </row>
    <row r="6" spans="1:11" ht="30" customHeight="1" x14ac:dyDescent="0.25">
      <c r="A6" s="3" t="s">
        <v>6</v>
      </c>
      <c r="B6" s="98" t="str">
        <f>工作表2!$F$4</f>
        <v>零億零仟零佰零拾零萬零仟零佰元整</v>
      </c>
      <c r="C6" s="99"/>
      <c r="D6" s="99"/>
      <c r="E6" s="100"/>
      <c r="F6" s="47" t="str">
        <f>"(4)戶  名:"&amp;輸入區!$C$17</f>
        <v>(4)戶  名:</v>
      </c>
      <c r="G6" s="95"/>
    </row>
    <row r="7" spans="1:11" ht="74.099999999999994" customHeight="1" x14ac:dyDescent="0.25">
      <c r="A7" s="104" t="s">
        <v>0</v>
      </c>
      <c r="B7" s="105"/>
      <c r="C7" s="105"/>
      <c r="D7" s="105"/>
      <c r="E7" s="105"/>
      <c r="F7" s="106"/>
      <c r="G7" s="95"/>
    </row>
    <row r="8" spans="1:11" ht="30" customHeight="1" x14ac:dyDescent="0.25">
      <c r="A8" s="82" t="str">
        <f>"1.兌領營業人名稱:"&amp;輸入區!$C$8</f>
        <v>1.兌領營業人名稱:</v>
      </c>
      <c r="B8" s="83"/>
      <c r="C8" s="83"/>
      <c r="D8" s="83"/>
      <c r="E8" s="84"/>
      <c r="F8" s="43" t="str">
        <f>輸入區!$C$19</f>
        <v>□跨行匯款(全填)□繳學雜費(a+c)</v>
      </c>
      <c r="G8" s="95"/>
    </row>
    <row r="9" spans="1:11" ht="24.95" customHeight="1" x14ac:dyDescent="0.25">
      <c r="A9" s="85" t="str">
        <f>"2.營利事業統一編號:"&amp;輸入區!$C$9</f>
        <v>2.營利事業統一編號:</v>
      </c>
      <c r="B9" s="86"/>
      <c r="C9" s="86"/>
      <c r="D9" s="86"/>
      <c r="E9" s="87"/>
      <c r="F9" s="49" t="str">
        <f>"(a)代理人姓名："&amp;輸入區!$C$20</f>
        <v>(a)代理人姓名：</v>
      </c>
      <c r="G9" s="95"/>
    </row>
    <row r="10" spans="1:11" ht="24.95" customHeight="1" x14ac:dyDescent="0.25">
      <c r="A10" s="92" t="str">
        <f>"3.負責人姓名:"&amp;輸入區!$C$10</f>
        <v>3.負責人姓名:</v>
      </c>
      <c r="B10" s="92"/>
      <c r="C10" s="92"/>
      <c r="D10" s="92"/>
      <c r="E10" s="92"/>
      <c r="F10" s="49" t="str">
        <f>"(b)身分證統一編號："&amp;輸入區!$C$21</f>
        <v>(b)身分證統一編號：</v>
      </c>
      <c r="G10" s="41" t="s">
        <v>4</v>
      </c>
    </row>
    <row r="11" spans="1:11" ht="24.95" customHeight="1" x14ac:dyDescent="0.25">
      <c r="A11" s="92" t="str">
        <f>"4.聯絡電話:"&amp;輸入區!$C$11</f>
        <v>4.聯絡電話:</v>
      </c>
      <c r="B11" s="92"/>
      <c r="C11" s="92"/>
      <c r="D11" s="92"/>
      <c r="E11" s="92"/>
      <c r="F11" s="50" t="str">
        <f>"(c)聯絡電話："&amp;輸入區!$C$22</f>
        <v>(c)聯絡電話：</v>
      </c>
      <c r="G11" s="4"/>
    </row>
    <row r="12" spans="1:11" ht="21.95" customHeight="1" x14ac:dyDescent="0.25">
      <c r="A12" s="81"/>
      <c r="B12" s="81"/>
      <c r="C12" s="81"/>
      <c r="D12" s="81"/>
      <c r="E12" s="81"/>
      <c r="F12" s="38" t="s">
        <v>25</v>
      </c>
      <c r="G12" s="41" t="s">
        <v>1</v>
      </c>
    </row>
    <row r="13" spans="1:11" ht="20.100000000000001" customHeight="1" x14ac:dyDescent="0.25">
      <c r="A13" s="88" t="s">
        <v>26</v>
      </c>
      <c r="B13" s="89"/>
      <c r="C13" s="89"/>
      <c r="D13" s="89"/>
      <c r="E13" s="89"/>
      <c r="F13" s="90"/>
      <c r="G13" s="40"/>
      <c r="K13" s="5"/>
    </row>
    <row r="14" spans="1:11" ht="11.25" customHeight="1" x14ac:dyDescent="0.25">
      <c r="A14" s="91"/>
      <c r="B14" s="91"/>
      <c r="C14" s="91"/>
      <c r="D14" s="91"/>
      <c r="E14" s="91"/>
      <c r="F14" s="91"/>
      <c r="G14" s="27"/>
      <c r="K14" s="5"/>
    </row>
    <row r="15" spans="1:11" ht="30" customHeight="1" x14ac:dyDescent="0.25">
      <c r="A15" s="93" t="str">
        <f>工作表2!$A$2</f>
        <v>振興五倍券兌領單(代傳票) 兌付日期：   年   月   日</v>
      </c>
      <c r="B15" s="93"/>
      <c r="C15" s="93"/>
      <c r="D15" s="93"/>
      <c r="E15" s="93"/>
      <c r="F15" s="93"/>
      <c r="G15" s="93"/>
    </row>
    <row r="16" spans="1:11" ht="30" customHeight="1" x14ac:dyDescent="0.25">
      <c r="A16" s="28" t="s">
        <v>21</v>
      </c>
      <c r="B16" s="108" t="str">
        <f>B2</f>
        <v>張數</v>
      </c>
      <c r="C16" s="108"/>
      <c r="D16" s="107" t="str">
        <f>IF(D2&lt;&gt;"",D2,"")</f>
        <v>合 計 金  額</v>
      </c>
      <c r="E16" s="107"/>
      <c r="F16" s="51" t="str">
        <f>F2</f>
        <v>□存入本行(3+4)□跨行匯款(全填)</v>
      </c>
      <c r="G16" s="94" t="s">
        <v>5</v>
      </c>
    </row>
    <row r="17" spans="1:9" ht="21.95" customHeight="1" x14ac:dyDescent="0.25">
      <c r="A17" s="54" t="str">
        <f>A3</f>
        <v>200元</v>
      </c>
      <c r="B17" s="109">
        <f>IF($B$3&lt;&gt;"",$B$3,"")</f>
        <v>0</v>
      </c>
      <c r="C17" s="109"/>
      <c r="D17" s="97">
        <f>IF($D$3&lt;&gt;"",$D$3,"")</f>
        <v>0</v>
      </c>
      <c r="E17" s="97"/>
      <c r="F17" s="52" t="str">
        <f t="shared" ref="F17:F18" si="0">F3</f>
        <v>(1)解款銀行:</v>
      </c>
      <c r="G17" s="94"/>
    </row>
    <row r="18" spans="1:9" ht="21.95" customHeight="1" x14ac:dyDescent="0.25">
      <c r="A18" s="54" t="str">
        <f t="shared" ref="A18:A19" si="1">A4</f>
        <v>500元</v>
      </c>
      <c r="B18" s="109">
        <f>IF($B$4&lt;&gt;"",$B$4,"")</f>
        <v>0</v>
      </c>
      <c r="C18" s="109"/>
      <c r="D18" s="97">
        <f>IF($D$4&lt;&gt;"",$D$4,"")</f>
        <v>0</v>
      </c>
      <c r="E18" s="97"/>
      <c r="F18" s="52" t="str">
        <f t="shared" si="0"/>
        <v>(2)分支單位:</v>
      </c>
      <c r="G18" s="94"/>
    </row>
    <row r="19" spans="1:9" ht="21.95" customHeight="1" x14ac:dyDescent="0.25">
      <c r="A19" s="54" t="str">
        <f t="shared" si="1"/>
        <v>1,000元</v>
      </c>
      <c r="B19" s="109">
        <f>IF($B$5&lt;&gt;"",$B$5,"")</f>
        <v>0</v>
      </c>
      <c r="C19" s="109"/>
      <c r="D19" s="97">
        <f>IF($D$5&lt;&gt;"",$D$5,"")</f>
        <v>0</v>
      </c>
      <c r="E19" s="97"/>
      <c r="F19" s="52" t="str">
        <f>F5</f>
        <v>(3)帳  號:</v>
      </c>
      <c r="G19" s="110" t="s">
        <v>53</v>
      </c>
    </row>
    <row r="20" spans="1:9" ht="30" customHeight="1" x14ac:dyDescent="0.25">
      <c r="A20" s="3" t="s">
        <v>7</v>
      </c>
      <c r="B20" s="111" t="str">
        <f>$B$6</f>
        <v>零億零仟零佰零拾零萬零仟零佰元整</v>
      </c>
      <c r="C20" s="112"/>
      <c r="D20" s="112"/>
      <c r="E20" s="113"/>
      <c r="F20" s="53" t="str">
        <f>F6</f>
        <v>(4)戶  名:</v>
      </c>
      <c r="G20" s="110"/>
    </row>
    <row r="21" spans="1:9" ht="74.099999999999994" customHeight="1" x14ac:dyDescent="0.25">
      <c r="A21" s="114" t="s">
        <v>55</v>
      </c>
      <c r="B21" s="105"/>
      <c r="C21" s="105"/>
      <c r="D21" s="105"/>
      <c r="E21" s="105"/>
      <c r="F21" s="106"/>
      <c r="G21" s="110"/>
    </row>
    <row r="22" spans="1:9" ht="30" customHeight="1" x14ac:dyDescent="0.25">
      <c r="A22" s="115" t="str">
        <f>$A$8</f>
        <v>1.兌領營業人名稱:</v>
      </c>
      <c r="B22" s="116"/>
      <c r="C22" s="116"/>
      <c r="D22" s="116"/>
      <c r="E22" s="117"/>
      <c r="F22" s="55" t="str">
        <f>F8</f>
        <v>□跨行匯款(全填)□繳學雜費(a+c)</v>
      </c>
      <c r="G22" s="110"/>
    </row>
    <row r="23" spans="1:9" ht="24.95" customHeight="1" x14ac:dyDescent="0.25">
      <c r="A23" s="118" t="str">
        <f>$A$9</f>
        <v>2.營利事業統一編號:</v>
      </c>
      <c r="B23" s="119"/>
      <c r="C23" s="119"/>
      <c r="D23" s="119"/>
      <c r="E23" s="120"/>
      <c r="F23" s="56" t="str">
        <f t="shared" ref="F23:F25" si="2">F9</f>
        <v>(a)代理人姓名：</v>
      </c>
      <c r="G23" s="110"/>
    </row>
    <row r="24" spans="1:9" ht="24.95" customHeight="1" x14ac:dyDescent="0.25">
      <c r="A24" s="118" t="str">
        <f>$A$10</f>
        <v>3.負責人姓名:</v>
      </c>
      <c r="B24" s="119"/>
      <c r="C24" s="119"/>
      <c r="D24" s="119"/>
      <c r="E24" s="120"/>
      <c r="F24" s="56" t="str">
        <f t="shared" si="2"/>
        <v>(b)身分證統一編號：</v>
      </c>
      <c r="G24" s="30"/>
    </row>
    <row r="25" spans="1:9" ht="24.95" customHeight="1" x14ac:dyDescent="0.25">
      <c r="A25" s="118" t="str">
        <f>$A$11</f>
        <v>4.聯絡電話:</v>
      </c>
      <c r="B25" s="119"/>
      <c r="C25" s="119"/>
      <c r="D25" s="119"/>
      <c r="E25" s="120"/>
      <c r="F25" s="56" t="str">
        <f t="shared" si="2"/>
        <v>(c)聯絡電話：</v>
      </c>
      <c r="G25" s="31"/>
    </row>
    <row r="26" spans="1:9" ht="21.95" customHeight="1" x14ac:dyDescent="0.25">
      <c r="A26" s="121">
        <f t="shared" ref="A26" si="3">A12</f>
        <v>0</v>
      </c>
      <c r="B26" s="122"/>
      <c r="C26" s="122"/>
      <c r="D26" s="122"/>
      <c r="E26" s="123"/>
      <c r="F26" s="39" t="s">
        <v>25</v>
      </c>
      <c r="G26" s="30"/>
      <c r="I26" s="48" t="str">
        <f>HYPERLINK("#兌領單!I1","回表頭")</f>
        <v>回表頭</v>
      </c>
    </row>
    <row r="27" spans="1:9" ht="20.100000000000001" customHeight="1" x14ac:dyDescent="0.25">
      <c r="A27" s="88" t="s">
        <v>26</v>
      </c>
      <c r="B27" s="89"/>
      <c r="C27" s="89"/>
      <c r="D27" s="89"/>
      <c r="E27" s="89"/>
      <c r="F27" s="90"/>
      <c r="G27" s="40"/>
      <c r="I27" s="42"/>
    </row>
    <row r="28" spans="1:9" ht="11.25" customHeight="1" x14ac:dyDescent="0.25">
      <c r="A28" s="37"/>
      <c r="B28" s="37"/>
      <c r="C28" s="37"/>
      <c r="D28" s="37"/>
      <c r="E28" s="37"/>
      <c r="F28" s="29"/>
      <c r="G28" s="27"/>
    </row>
    <row r="29" spans="1:9" ht="30" customHeight="1" x14ac:dyDescent="0.25">
      <c r="A29" s="93" t="str">
        <f>工作表2!$A$2</f>
        <v>振興五倍券兌領單(代傳票) 兌付日期：   年   月   日</v>
      </c>
      <c r="B29" s="93"/>
      <c r="C29" s="93"/>
      <c r="D29" s="93"/>
      <c r="E29" s="93"/>
      <c r="F29" s="93"/>
      <c r="G29" s="93"/>
    </row>
    <row r="30" spans="1:9" ht="30" customHeight="1" x14ac:dyDescent="0.25">
      <c r="A30" s="28" t="s">
        <v>23</v>
      </c>
      <c r="B30" s="126" t="str">
        <f>B2</f>
        <v>張數</v>
      </c>
      <c r="C30" s="127"/>
      <c r="D30" s="107" t="str">
        <f>D2</f>
        <v>合 計 金  額</v>
      </c>
      <c r="E30" s="107"/>
      <c r="F30" s="51" t="str">
        <f>F2</f>
        <v>□存入本行(3+4)□跨行匯款(全填)</v>
      </c>
      <c r="G30" s="94" t="s">
        <v>24</v>
      </c>
    </row>
    <row r="31" spans="1:9" ht="21.95" customHeight="1" x14ac:dyDescent="0.25">
      <c r="A31" s="54" t="str">
        <f>A3</f>
        <v>200元</v>
      </c>
      <c r="B31" s="124">
        <f>IF($B$3&lt;&gt;"",$B$3,"")</f>
        <v>0</v>
      </c>
      <c r="C31" s="125"/>
      <c r="D31" s="97">
        <f t="shared" ref="D31:D33" si="4">D3</f>
        <v>0</v>
      </c>
      <c r="E31" s="97"/>
      <c r="F31" s="57" t="str">
        <f t="shared" ref="F31:F32" si="5">F3</f>
        <v>(1)解款銀行:</v>
      </c>
      <c r="G31" s="94"/>
    </row>
    <row r="32" spans="1:9" ht="21.95" customHeight="1" x14ac:dyDescent="0.25">
      <c r="A32" s="54" t="str">
        <f t="shared" ref="A32:A33" si="6">A4</f>
        <v>500元</v>
      </c>
      <c r="B32" s="124">
        <f>IF($B$4&lt;&gt;"",$B$4,"")</f>
        <v>0</v>
      </c>
      <c r="C32" s="125"/>
      <c r="D32" s="97">
        <f t="shared" si="4"/>
        <v>0</v>
      </c>
      <c r="E32" s="97"/>
      <c r="F32" s="57" t="str">
        <f t="shared" si="5"/>
        <v>(2)分支單位:</v>
      </c>
      <c r="G32" s="94"/>
    </row>
    <row r="33" spans="1:9" ht="21.95" customHeight="1" x14ac:dyDescent="0.25">
      <c r="A33" s="54" t="str">
        <f t="shared" si="6"/>
        <v>1,000元</v>
      </c>
      <c r="B33" s="124">
        <f>IF($B$5&lt;&gt;"",$B$5,"")</f>
        <v>0</v>
      </c>
      <c r="C33" s="125"/>
      <c r="D33" s="97">
        <f t="shared" si="4"/>
        <v>0</v>
      </c>
      <c r="E33" s="97"/>
      <c r="F33" s="57" t="str">
        <f>F5</f>
        <v>(3)帳  號:</v>
      </c>
      <c r="G33" s="94"/>
    </row>
    <row r="34" spans="1:9" ht="30" customHeight="1" x14ac:dyDescent="0.25">
      <c r="A34" s="3" t="s">
        <v>7</v>
      </c>
      <c r="B34" s="111" t="str">
        <f>$B$6</f>
        <v>零億零仟零佰零拾零萬零仟零佰元整</v>
      </c>
      <c r="C34" s="112"/>
      <c r="D34" s="112"/>
      <c r="E34" s="113"/>
      <c r="F34" s="53" t="str">
        <f>F6</f>
        <v>(4)戶  名:</v>
      </c>
      <c r="G34" s="94"/>
    </row>
    <row r="35" spans="1:9" ht="74.099999999999994" customHeight="1" x14ac:dyDescent="0.25">
      <c r="A35" s="114" t="s">
        <v>54</v>
      </c>
      <c r="B35" s="105"/>
      <c r="C35" s="105"/>
      <c r="D35" s="105"/>
      <c r="E35" s="105"/>
      <c r="F35" s="106"/>
      <c r="G35" s="94"/>
    </row>
    <row r="36" spans="1:9" ht="30" customHeight="1" x14ac:dyDescent="0.25">
      <c r="A36" s="115" t="str">
        <f>$A$8</f>
        <v>1.兌領營業人名稱:</v>
      </c>
      <c r="B36" s="116"/>
      <c r="C36" s="116"/>
      <c r="D36" s="116"/>
      <c r="E36" s="117"/>
      <c r="F36" s="58" t="str">
        <f>F8</f>
        <v>□跨行匯款(全填)□繳學雜費(a+c)</v>
      </c>
      <c r="G36" s="32"/>
    </row>
    <row r="37" spans="1:9" ht="24.95" customHeight="1" x14ac:dyDescent="0.25">
      <c r="A37" s="118" t="str">
        <f>$A$9</f>
        <v>2.營利事業統一編號:</v>
      </c>
      <c r="B37" s="119"/>
      <c r="C37" s="119"/>
      <c r="D37" s="119"/>
      <c r="E37" s="120"/>
      <c r="F37" s="49" t="str">
        <f t="shared" ref="F37:F39" si="7">F23</f>
        <v>(a)代理人姓名：</v>
      </c>
      <c r="G37" s="32"/>
    </row>
    <row r="38" spans="1:9" ht="24.95" customHeight="1" x14ac:dyDescent="0.25">
      <c r="A38" s="118" t="str">
        <f>$A$10</f>
        <v>3.負責人姓名:</v>
      </c>
      <c r="B38" s="119"/>
      <c r="C38" s="119"/>
      <c r="D38" s="119"/>
      <c r="E38" s="120"/>
      <c r="F38" s="49" t="str">
        <f t="shared" si="7"/>
        <v>(b)身分證統一編號：</v>
      </c>
      <c r="G38" s="33"/>
    </row>
    <row r="39" spans="1:9" ht="24.95" customHeight="1" x14ac:dyDescent="0.25">
      <c r="A39" s="118" t="str">
        <f>$A$11</f>
        <v>4.聯絡電話:</v>
      </c>
      <c r="B39" s="119"/>
      <c r="C39" s="119"/>
      <c r="D39" s="119"/>
      <c r="E39" s="120"/>
      <c r="F39" s="49" t="str">
        <f t="shared" si="7"/>
        <v>(c)聯絡電話：</v>
      </c>
      <c r="G39" s="34"/>
    </row>
    <row r="40" spans="1:9" ht="21.95" customHeight="1" x14ac:dyDescent="0.25">
      <c r="A40" s="121">
        <f t="shared" ref="A40" si="8">A26</f>
        <v>0</v>
      </c>
      <c r="B40" s="122"/>
      <c r="C40" s="122"/>
      <c r="D40" s="122"/>
      <c r="E40" s="123"/>
      <c r="F40" s="38" t="s">
        <v>25</v>
      </c>
      <c r="G40" s="33"/>
      <c r="I40" s="48" t="str">
        <f>HYPERLINK("#兌領單!I1","回表頭")</f>
        <v>回表頭</v>
      </c>
    </row>
    <row r="41" spans="1:9" ht="20.100000000000001" customHeight="1" x14ac:dyDescent="0.25">
      <c r="A41" s="88" t="s">
        <v>26</v>
      </c>
      <c r="B41" s="89"/>
      <c r="C41" s="89"/>
      <c r="D41" s="89"/>
      <c r="E41" s="89"/>
      <c r="F41" s="90"/>
      <c r="G41" s="35"/>
    </row>
    <row r="42" spans="1:9" ht="11.25" customHeight="1" x14ac:dyDescent="0.25">
      <c r="A42" s="6"/>
      <c r="D42" s="7"/>
      <c r="E42" s="8"/>
      <c r="F42" s="9"/>
      <c r="G42" s="10"/>
    </row>
  </sheetData>
  <sheetProtection password="871B" sheet="1" objects="1" scenarios="1" formatCells="0" formatColumns="0" formatRows="0" insertColumns="0" insertRows="0" deleteColumns="0" deleteRows="0"/>
  <mergeCells count="57">
    <mergeCell ref="A27:F27"/>
    <mergeCell ref="G30:G35"/>
    <mergeCell ref="A38:E38"/>
    <mergeCell ref="A39:E39"/>
    <mergeCell ref="A40:E40"/>
    <mergeCell ref="A29:G29"/>
    <mergeCell ref="D30:E30"/>
    <mergeCell ref="D31:E31"/>
    <mergeCell ref="D32:E32"/>
    <mergeCell ref="B30:C30"/>
    <mergeCell ref="B31:C31"/>
    <mergeCell ref="B32:C32"/>
    <mergeCell ref="A41:F41"/>
    <mergeCell ref="D33:E33"/>
    <mergeCell ref="B34:E34"/>
    <mergeCell ref="A35:F35"/>
    <mergeCell ref="B33:C33"/>
    <mergeCell ref="A36:E36"/>
    <mergeCell ref="A37:E37"/>
    <mergeCell ref="A24:E24"/>
    <mergeCell ref="A25:E25"/>
    <mergeCell ref="A26:E26"/>
    <mergeCell ref="B19:C19"/>
    <mergeCell ref="D19:E19"/>
    <mergeCell ref="G19:G23"/>
    <mergeCell ref="B20:E20"/>
    <mergeCell ref="A21:F21"/>
    <mergeCell ref="A22:E22"/>
    <mergeCell ref="A23:E23"/>
    <mergeCell ref="A15:G15"/>
    <mergeCell ref="D16:E16"/>
    <mergeCell ref="G16:G18"/>
    <mergeCell ref="D17:E17"/>
    <mergeCell ref="D18:E18"/>
    <mergeCell ref="B16:C16"/>
    <mergeCell ref="B17:C17"/>
    <mergeCell ref="B18:C18"/>
    <mergeCell ref="A1:G1"/>
    <mergeCell ref="G2:G4"/>
    <mergeCell ref="G5:G9"/>
    <mergeCell ref="D2:E2"/>
    <mergeCell ref="D3:E3"/>
    <mergeCell ref="D4:E4"/>
    <mergeCell ref="D5:E5"/>
    <mergeCell ref="B6:E6"/>
    <mergeCell ref="B2:C2"/>
    <mergeCell ref="B3:C3"/>
    <mergeCell ref="B4:C4"/>
    <mergeCell ref="B5:C5"/>
    <mergeCell ref="A7:F7"/>
    <mergeCell ref="A12:E12"/>
    <mergeCell ref="A8:E8"/>
    <mergeCell ref="A9:E9"/>
    <mergeCell ref="A13:F13"/>
    <mergeCell ref="A14:F14"/>
    <mergeCell ref="A10:E10"/>
    <mergeCell ref="A11:E11"/>
  </mergeCells>
  <phoneticPr fontId="8" type="noConversion"/>
  <printOptions horizontalCentered="1"/>
  <pageMargins left="0" right="0.23622047244094491" top="0" bottom="0" header="0" footer="0"/>
  <pageSetup paperSize="9" scale="99" orientation="portrait" r:id="rId1"/>
  <rowBreaks count="2" manualBreakCount="2">
    <brk id="14" max="16383" man="1"/>
    <brk id="28" max="16383" man="1"/>
  </rowBreaks>
  <ignoredErrors>
    <ignoredError sqref="E3" emptyCellReference="1"/>
    <ignoredError sqref="A31:A33 A17:A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16"/>
  <sheetViews>
    <sheetView topLeftCell="M1" workbookViewId="0">
      <selection activeCell="S14" sqref="S14"/>
    </sheetView>
  </sheetViews>
  <sheetFormatPr defaultColWidth="9.5" defaultRowHeight="16.5" x14ac:dyDescent="0.25"/>
  <cols>
    <col min="1" max="1" width="49.375" style="13" hidden="1" customWidth="1"/>
    <col min="2" max="2" width="6.625" style="13" hidden="1" customWidth="1"/>
    <col min="3" max="3" width="10.375" style="13" hidden="1" customWidth="1"/>
    <col min="4" max="4" width="22.375" style="13" hidden="1" customWidth="1"/>
    <col min="5" max="5" width="11.5" style="13" hidden="1" customWidth="1"/>
    <col min="6" max="6" width="6.875" style="14" hidden="1" customWidth="1"/>
    <col min="7" max="7" width="7.625" style="13" hidden="1" customWidth="1"/>
    <col min="8" max="9" width="8.125" style="13" hidden="1" customWidth="1"/>
    <col min="10" max="10" width="9" style="13" hidden="1" customWidth="1"/>
    <col min="11" max="11" width="7.75" style="13" hidden="1" customWidth="1"/>
    <col min="12" max="12" width="8.875" style="13" hidden="1" customWidth="1"/>
    <col min="13" max="16384" width="9.5" style="13"/>
  </cols>
  <sheetData>
    <row r="1" spans="1:17" ht="20.25" customHeight="1" x14ac:dyDescent="0.25">
      <c r="A1" s="22" t="str">
        <f ca="1">"振興五倍券兌領單(代傳票) 兌付日期："&amp;TEXT(TODAY(),"E 年 MM月 DD日")</f>
        <v>振興五倍券兌領單(代傳票) 兌付日期：2021 年 10月 27日</v>
      </c>
      <c r="B1" s="14">
        <v>1</v>
      </c>
      <c r="C1" s="14">
        <f>IF(輸入區!$C4&gt;=0,輸入區!$C4,輸入區!$C4)</f>
        <v>0</v>
      </c>
      <c r="D1" s="73">
        <f>SUM(200*兌領單!B3)</f>
        <v>0</v>
      </c>
      <c r="F1" s="15">
        <f>8-COLUMN(A1)</f>
        <v>7</v>
      </c>
      <c r="G1" s="15">
        <f>8-COLUMN(B1)</f>
        <v>6</v>
      </c>
      <c r="H1" s="15">
        <f t="shared" ref="H1:L1" si="0">8-COLUMN(D1)</f>
        <v>4</v>
      </c>
      <c r="I1" s="15">
        <f t="shared" si="0"/>
        <v>3</v>
      </c>
      <c r="J1" s="15">
        <f t="shared" si="0"/>
        <v>2</v>
      </c>
      <c r="K1" s="15">
        <f t="shared" si="0"/>
        <v>1</v>
      </c>
      <c r="L1" s="15">
        <f t="shared" si="0"/>
        <v>0</v>
      </c>
      <c r="M1" s="14"/>
      <c r="N1" s="14"/>
      <c r="O1" s="14"/>
      <c r="P1" s="14"/>
      <c r="Q1" s="14"/>
    </row>
    <row r="2" spans="1:17" ht="20.25" customHeight="1" x14ac:dyDescent="0.25">
      <c r="A2" s="22" t="str">
        <f>"振興五倍券兌領單(代傳票) 兌付日期："&amp;"   年   月   日"</f>
        <v>振興五倍券兌領單(代傳票) 兌付日期：   年   月   日</v>
      </c>
      <c r="B2" s="14">
        <v>2</v>
      </c>
      <c r="C2" s="14">
        <f>IF(輸入區!$C5&gt;=0,輸入區!$C5,輸入區!$C5)</f>
        <v>0</v>
      </c>
      <c r="D2" s="73">
        <f>SUM(500*兌領單!B4)</f>
        <v>0</v>
      </c>
      <c r="E2" s="16"/>
      <c r="F2" s="26" t="s">
        <v>14</v>
      </c>
      <c r="G2" s="17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10</v>
      </c>
    </row>
    <row r="3" spans="1:17" ht="22.5" customHeight="1" x14ac:dyDescent="0.25">
      <c r="B3" s="14">
        <v>3</v>
      </c>
      <c r="C3" s="14">
        <f>IF(輸入區!$C6&gt;=0,輸入區!$C6,輸入區!$C6)</f>
        <v>0</v>
      </c>
      <c r="D3" s="73">
        <f>SUM(1000*兌領單!B5)</f>
        <v>0</v>
      </c>
      <c r="E3" s="25" t="str">
        <f>REPT(0,8-LEN(D4/100))&amp;D4/100</f>
        <v>00000000</v>
      </c>
      <c r="F3" s="23" t="str">
        <f t="shared" ref="F3:L3" si="1">TEXT(MID($E$3,COLUMN(F:F)-4,1),"[DBNum2][$-404]G/通用格式")</f>
        <v>零</v>
      </c>
      <c r="G3" s="23" t="str">
        <f t="shared" si="1"/>
        <v>零</v>
      </c>
      <c r="H3" s="23" t="str">
        <f t="shared" si="1"/>
        <v>零</v>
      </c>
      <c r="I3" s="23" t="str">
        <f t="shared" si="1"/>
        <v>零</v>
      </c>
      <c r="J3" s="23" t="str">
        <f t="shared" si="1"/>
        <v>零</v>
      </c>
      <c r="K3" s="23" t="str">
        <f t="shared" si="1"/>
        <v>零</v>
      </c>
      <c r="L3" s="23" t="str">
        <f t="shared" si="1"/>
        <v>零</v>
      </c>
    </row>
    <row r="4" spans="1:17" x14ac:dyDescent="0.25">
      <c r="D4" s="74">
        <f>SUM(D1:D3)</f>
        <v>0</v>
      </c>
      <c r="F4" s="128" t="str">
        <f>CONCATENATE(""&amp;F3&amp;""&amp;F2,""&amp;G3&amp;""&amp;G2,""&amp;H3&amp;""&amp;H2,""&amp;I3&amp;""&amp;I2,""&amp;J3&amp;""&amp;J2,""&amp;K3&amp;""&amp;K2,""&amp;L3&amp;""&amp;L2,"元整")</f>
        <v>零億零仟零佰零拾零萬零仟零佰元整</v>
      </c>
      <c r="G4" s="129"/>
      <c r="H4" s="129"/>
      <c r="I4" s="129"/>
      <c r="J4" s="129"/>
      <c r="K4" s="129"/>
      <c r="L4" s="130"/>
    </row>
    <row r="5" spans="1:17" s="19" customFormat="1" x14ac:dyDescent="0.25">
      <c r="D5" s="24" t="str">
        <f>TEXT(D4,"[DBNum2][$-404]g/通用格式"&amp;"元整")</f>
        <v>零元整</v>
      </c>
      <c r="G5" s="13"/>
      <c r="H5" s="13"/>
      <c r="I5" s="13"/>
      <c r="J5" s="13"/>
      <c r="K5" s="13"/>
      <c r="L5" s="13"/>
    </row>
    <row r="6" spans="1:17" x14ac:dyDescent="0.25">
      <c r="A6" s="14" t="s">
        <v>8</v>
      </c>
      <c r="B6" s="14"/>
      <c r="C6" s="14"/>
      <c r="D6" s="20"/>
      <c r="G6" s="19"/>
      <c r="H6" s="19"/>
      <c r="I6" s="19"/>
      <c r="J6" s="19"/>
      <c r="K6" s="19"/>
      <c r="L6" s="19"/>
    </row>
    <row r="7" spans="1:17" x14ac:dyDescent="0.25">
      <c r="A7" s="21" t="s">
        <v>49</v>
      </c>
    </row>
    <row r="8" spans="1:17" x14ac:dyDescent="0.25">
      <c r="A8" s="21" t="s">
        <v>36</v>
      </c>
    </row>
    <row r="9" spans="1:17" x14ac:dyDescent="0.25">
      <c r="A9" s="21" t="s">
        <v>37</v>
      </c>
      <c r="D9" s="14"/>
    </row>
    <row r="10" spans="1:17" x14ac:dyDescent="0.25">
      <c r="D10" s="14"/>
    </row>
    <row r="11" spans="1:17" x14ac:dyDescent="0.25">
      <c r="A11" s="14" t="s">
        <v>20</v>
      </c>
      <c r="D11" s="14"/>
    </row>
    <row r="12" spans="1:17" x14ac:dyDescent="0.25">
      <c r="A12" s="21" t="s">
        <v>51</v>
      </c>
      <c r="D12" s="14"/>
    </row>
    <row r="13" spans="1:17" x14ac:dyDescent="0.25">
      <c r="A13" s="21" t="s">
        <v>38</v>
      </c>
      <c r="D13" s="14"/>
    </row>
    <row r="14" spans="1:17" x14ac:dyDescent="0.25">
      <c r="A14" s="21" t="s">
        <v>39</v>
      </c>
      <c r="D14" s="14"/>
    </row>
    <row r="15" spans="1:17" x14ac:dyDescent="0.25">
      <c r="D15" s="14"/>
    </row>
    <row r="16" spans="1:17" x14ac:dyDescent="0.25">
      <c r="D16" s="14"/>
    </row>
  </sheetData>
  <sheetProtection password="871B" sheet="1" objects="1" scenarios="1"/>
  <mergeCells count="1">
    <mergeCell ref="F4:L4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A41"/>
  <sheetViews>
    <sheetView workbookViewId="0">
      <selection activeCell="D40" sqref="D40"/>
    </sheetView>
  </sheetViews>
  <sheetFormatPr defaultRowHeight="16.5" x14ac:dyDescent="0.25"/>
  <sheetData>
    <row r="1" spans="1:1" x14ac:dyDescent="0.25">
      <c r="A1">
        <v>30</v>
      </c>
    </row>
    <row r="2" spans="1:1" x14ac:dyDescent="0.25">
      <c r="A2">
        <v>30</v>
      </c>
    </row>
    <row r="3" spans="1:1" x14ac:dyDescent="0.25">
      <c r="A3">
        <v>22</v>
      </c>
    </row>
    <row r="4" spans="1:1" x14ac:dyDescent="0.25">
      <c r="A4">
        <v>22</v>
      </c>
    </row>
    <row r="5" spans="1:1" x14ac:dyDescent="0.25">
      <c r="A5">
        <v>22</v>
      </c>
    </row>
    <row r="6" spans="1:1" x14ac:dyDescent="0.25">
      <c r="A6">
        <v>30</v>
      </c>
    </row>
    <row r="7" spans="1:1" x14ac:dyDescent="0.25">
      <c r="A7">
        <v>74</v>
      </c>
    </row>
    <row r="8" spans="1:1" x14ac:dyDescent="0.25">
      <c r="A8">
        <v>30</v>
      </c>
    </row>
    <row r="9" spans="1:1" x14ac:dyDescent="0.25">
      <c r="A9">
        <v>25</v>
      </c>
    </row>
    <row r="10" spans="1:1" x14ac:dyDescent="0.25">
      <c r="A10">
        <v>25</v>
      </c>
    </row>
    <row r="11" spans="1:1" x14ac:dyDescent="0.25">
      <c r="A11">
        <v>25</v>
      </c>
    </row>
    <row r="12" spans="1:1" x14ac:dyDescent="0.25">
      <c r="A12">
        <v>22</v>
      </c>
    </row>
    <row r="13" spans="1:1" x14ac:dyDescent="0.25">
      <c r="A13">
        <v>20</v>
      </c>
    </row>
    <row r="14" spans="1:1" x14ac:dyDescent="0.25">
      <c r="A14">
        <v>11.25</v>
      </c>
    </row>
    <row r="15" spans="1:1" x14ac:dyDescent="0.25">
      <c r="A15">
        <v>30</v>
      </c>
    </row>
    <row r="16" spans="1:1" x14ac:dyDescent="0.25">
      <c r="A16">
        <v>30</v>
      </c>
    </row>
    <row r="17" spans="1:1" x14ac:dyDescent="0.25">
      <c r="A17">
        <v>22</v>
      </c>
    </row>
    <row r="18" spans="1:1" x14ac:dyDescent="0.25">
      <c r="A18">
        <v>22</v>
      </c>
    </row>
    <row r="19" spans="1:1" x14ac:dyDescent="0.25">
      <c r="A19">
        <v>22</v>
      </c>
    </row>
    <row r="20" spans="1:1" x14ac:dyDescent="0.25">
      <c r="A20">
        <v>30</v>
      </c>
    </row>
    <row r="21" spans="1:1" x14ac:dyDescent="0.25">
      <c r="A21">
        <v>74</v>
      </c>
    </row>
    <row r="22" spans="1:1" x14ac:dyDescent="0.25">
      <c r="A22">
        <v>30</v>
      </c>
    </row>
    <row r="23" spans="1:1" x14ac:dyDescent="0.25">
      <c r="A23">
        <v>25</v>
      </c>
    </row>
    <row r="24" spans="1:1" x14ac:dyDescent="0.25">
      <c r="A24">
        <v>25</v>
      </c>
    </row>
    <row r="25" spans="1:1" x14ac:dyDescent="0.25">
      <c r="A25">
        <v>25</v>
      </c>
    </row>
    <row r="26" spans="1:1" x14ac:dyDescent="0.25">
      <c r="A26">
        <v>22</v>
      </c>
    </row>
    <row r="27" spans="1:1" x14ac:dyDescent="0.25">
      <c r="A27">
        <v>20</v>
      </c>
    </row>
    <row r="28" spans="1:1" x14ac:dyDescent="0.25">
      <c r="A28">
        <v>11.25</v>
      </c>
    </row>
    <row r="29" spans="1:1" x14ac:dyDescent="0.25">
      <c r="A29">
        <v>30</v>
      </c>
    </row>
    <row r="30" spans="1:1" x14ac:dyDescent="0.25">
      <c r="A30">
        <v>30</v>
      </c>
    </row>
    <row r="31" spans="1:1" x14ac:dyDescent="0.25">
      <c r="A31">
        <v>22</v>
      </c>
    </row>
    <row r="32" spans="1:1" x14ac:dyDescent="0.25">
      <c r="A32">
        <v>22</v>
      </c>
    </row>
    <row r="33" spans="1:1" x14ac:dyDescent="0.25">
      <c r="A33">
        <v>22</v>
      </c>
    </row>
    <row r="34" spans="1:1" x14ac:dyDescent="0.25">
      <c r="A34">
        <v>30</v>
      </c>
    </row>
    <row r="35" spans="1:1" x14ac:dyDescent="0.25">
      <c r="A35">
        <v>74</v>
      </c>
    </row>
    <row r="36" spans="1:1" x14ac:dyDescent="0.25">
      <c r="A36">
        <v>30</v>
      </c>
    </row>
    <row r="37" spans="1:1" x14ac:dyDescent="0.25">
      <c r="A37">
        <v>25</v>
      </c>
    </row>
    <row r="38" spans="1:1" x14ac:dyDescent="0.25">
      <c r="A38">
        <v>25</v>
      </c>
    </row>
    <row r="39" spans="1:1" x14ac:dyDescent="0.25">
      <c r="A39">
        <v>25</v>
      </c>
    </row>
    <row r="40" spans="1:1" x14ac:dyDescent="0.25">
      <c r="A40">
        <v>22</v>
      </c>
    </row>
    <row r="41" spans="1:1" x14ac:dyDescent="0.25">
      <c r="A41">
        <v>20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0000"/>
  </sheetPr>
  <dimension ref="A1:F31"/>
  <sheetViews>
    <sheetView tabSelected="1" workbookViewId="0">
      <selection activeCell="E1" sqref="E1"/>
    </sheetView>
  </sheetViews>
  <sheetFormatPr defaultColWidth="0" defaultRowHeight="15.75" zeroHeight="1" x14ac:dyDescent="0.25"/>
  <cols>
    <col min="1" max="1" width="7.625" style="64" customWidth="1"/>
    <col min="2" max="2" width="20.5" style="64" customWidth="1"/>
    <col min="3" max="3" width="50.25" style="64" customWidth="1"/>
    <col min="4" max="4" width="6.625" style="64" customWidth="1"/>
    <col min="5" max="5" width="23.125" style="64" customWidth="1"/>
    <col min="6" max="6" width="23.125" style="64" hidden="1" customWidth="1"/>
    <col min="7" max="16384" width="9" style="64" hidden="1"/>
  </cols>
  <sheetData>
    <row r="1" spans="2:5" ht="23.45" customHeight="1" x14ac:dyDescent="0.25">
      <c r="B1" s="132" t="s">
        <v>48</v>
      </c>
      <c r="C1" s="132"/>
      <c r="E1" s="72" t="str">
        <f>HYPERLINK("#兌領單!H1","前往兌領單列印")</f>
        <v>前往兌領單列印</v>
      </c>
    </row>
    <row r="2" spans="2:5" x14ac:dyDescent="0.25">
      <c r="B2" s="132"/>
      <c r="C2" s="132"/>
      <c r="E2" s="65"/>
    </row>
    <row r="3" spans="2:5" x14ac:dyDescent="0.25"/>
    <row r="4" spans="2:5" ht="16.5" x14ac:dyDescent="0.25">
      <c r="B4" s="66" t="s">
        <v>29</v>
      </c>
      <c r="C4" s="80"/>
    </row>
    <row r="5" spans="2:5" ht="16.5" x14ac:dyDescent="0.25">
      <c r="B5" s="66" t="s">
        <v>27</v>
      </c>
      <c r="C5" s="80"/>
    </row>
    <row r="6" spans="2:5" ht="16.5" x14ac:dyDescent="0.25">
      <c r="B6" s="66" t="s">
        <v>28</v>
      </c>
      <c r="C6" s="80"/>
    </row>
    <row r="7" spans="2:5" x14ac:dyDescent="0.25">
      <c r="B7" s="70"/>
    </row>
    <row r="8" spans="2:5" ht="16.5" x14ac:dyDescent="0.25">
      <c r="B8" s="66" t="s">
        <v>33</v>
      </c>
      <c r="C8" s="62"/>
    </row>
    <row r="9" spans="2:5" ht="16.5" x14ac:dyDescent="0.25">
      <c r="B9" s="66" t="s">
        <v>30</v>
      </c>
      <c r="C9" s="60"/>
    </row>
    <row r="10" spans="2:5" ht="16.5" x14ac:dyDescent="0.25">
      <c r="B10" s="66" t="s">
        <v>31</v>
      </c>
      <c r="C10" s="63"/>
    </row>
    <row r="11" spans="2:5" ht="16.5" x14ac:dyDescent="0.25">
      <c r="B11" s="66" t="s">
        <v>32</v>
      </c>
      <c r="C11" s="63"/>
    </row>
    <row r="12" spans="2:5" x14ac:dyDescent="0.25">
      <c r="B12" s="67"/>
    </row>
    <row r="13" spans="2:5" ht="16.5" x14ac:dyDescent="0.25">
      <c r="B13" s="66" t="s">
        <v>35</v>
      </c>
      <c r="C13" s="79" t="s">
        <v>52</v>
      </c>
    </row>
    <row r="14" spans="2:5" ht="16.5" x14ac:dyDescent="0.25">
      <c r="B14" s="68" t="s">
        <v>43</v>
      </c>
      <c r="C14" s="60"/>
    </row>
    <row r="15" spans="2:5" ht="16.5" x14ac:dyDescent="0.25">
      <c r="B15" s="68" t="s">
        <v>44</v>
      </c>
      <c r="C15" s="60"/>
    </row>
    <row r="16" spans="2:5" ht="16.5" x14ac:dyDescent="0.25">
      <c r="B16" s="68" t="s">
        <v>45</v>
      </c>
      <c r="C16" s="61"/>
    </row>
    <row r="17" spans="2:5" ht="16.5" x14ac:dyDescent="0.25">
      <c r="B17" s="68" t="s">
        <v>46</v>
      </c>
      <c r="C17" s="60"/>
    </row>
    <row r="18" spans="2:5" ht="16.5" x14ac:dyDescent="0.25">
      <c r="C18" s="69"/>
    </row>
    <row r="19" spans="2:5" ht="16.5" x14ac:dyDescent="0.25">
      <c r="B19" s="75" t="s">
        <v>34</v>
      </c>
      <c r="C19" s="78" t="s">
        <v>50</v>
      </c>
      <c r="E19" s="131" t="s">
        <v>47</v>
      </c>
    </row>
    <row r="20" spans="2:5" ht="16.5" x14ac:dyDescent="0.25">
      <c r="B20" s="76" t="s">
        <v>40</v>
      </c>
      <c r="C20" s="77"/>
      <c r="E20" s="131"/>
    </row>
    <row r="21" spans="2:5" ht="16.5" x14ac:dyDescent="0.25">
      <c r="B21" s="76" t="s">
        <v>41</v>
      </c>
      <c r="C21" s="77"/>
      <c r="E21" s="131"/>
    </row>
    <row r="22" spans="2:5" ht="16.5" x14ac:dyDescent="0.25">
      <c r="B22" s="76" t="s">
        <v>42</v>
      </c>
      <c r="C22" s="77"/>
      <c r="E22" s="131"/>
    </row>
    <row r="23" spans="2:5" x14ac:dyDescent="0.25">
      <c r="B23" s="67"/>
    </row>
    <row r="24" spans="2:5" x14ac:dyDescent="0.25">
      <c r="B24" s="71"/>
    </row>
    <row r="25" spans="2:5" hidden="1" x14ac:dyDescent="0.25">
      <c r="B25" s="71"/>
    </row>
    <row r="26" spans="2:5" hidden="1" x14ac:dyDescent="0.25">
      <c r="B26" s="71"/>
    </row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</sheetData>
  <sheetProtection password="CC6B" sheet="1" objects="1" scenarios="1" formatCells="0" formatColumns="0" formatRows="0" insertColumns="0" insertRows="0" deleteColumns="0" deleteRows="0" selectLockedCells="1"/>
  <protectedRanges>
    <protectedRange password="CF7A" sqref="C4:C23" name="範圍1"/>
  </protectedRanges>
  <mergeCells count="2">
    <mergeCell ref="E19:E22"/>
    <mergeCell ref="B1:C2"/>
  </mergeCells>
  <phoneticPr fontId="8" type="noConversion"/>
  <dataValidations count="1">
    <dataValidation allowBlank="1" sqref="C13"/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兌領單</vt:lpstr>
      <vt:lpstr>工作表3</vt:lpstr>
      <vt:lpstr>輸入區</vt:lpstr>
      <vt:lpstr>工作表1</vt:lpstr>
      <vt:lpstr>兌領單!Print_Area</vt:lpstr>
      <vt:lpstr>存跨</vt:lpstr>
      <vt:lpstr>跨學</vt:lpstr>
      <vt:lpstr>銷售月份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林瑞發</dc:creator>
  <cp:lastModifiedBy>張盛業</cp:lastModifiedBy>
  <cp:lastPrinted>2021-10-27T08:41:05Z</cp:lastPrinted>
  <dcterms:created xsi:type="dcterms:W3CDTF">2020-07-15T02:42:19Z</dcterms:created>
  <dcterms:modified xsi:type="dcterms:W3CDTF">2021-10-27T09:48:45Z</dcterms:modified>
</cp:coreProperties>
</file>